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8505" activeTab="1"/>
  </bookViews>
  <sheets>
    <sheet name="Données" sheetId="1" r:id="rId1"/>
    <sheet name="Graph1" sheetId="4" r:id="rId2"/>
    <sheet name="Feuil2" sheetId="2" r:id="rId3"/>
    <sheet name="Feuil3" sheetId="3" r:id="rId4"/>
  </sheets>
  <calcPr calcId="145621"/>
</workbook>
</file>

<file path=xl/calcChain.xml><?xml version="1.0" encoding="utf-8"?>
<calcChain xmlns="http://schemas.openxmlformats.org/spreadsheetml/2006/main">
  <c r="I17" i="1" l="1"/>
  <c r="B16" i="1"/>
  <c r="E16" i="1" s="1"/>
  <c r="I21" i="1" l="1"/>
  <c r="C16" i="1" l="1"/>
  <c r="D16" i="1" l="1"/>
  <c r="G17" i="1"/>
  <c r="B17" i="1"/>
  <c r="E17" i="1" s="1"/>
  <c r="C17" i="1" l="1"/>
  <c r="F16" i="1"/>
  <c r="D17" i="1" l="1"/>
  <c r="B18" i="1" s="1"/>
  <c r="E18" i="1" s="1"/>
  <c r="G18" i="1"/>
  <c r="F17" i="1"/>
  <c r="C18" i="1" l="1"/>
  <c r="G19" i="1" s="1"/>
  <c r="D18" i="1" l="1"/>
  <c r="B19" i="1" s="1"/>
  <c r="F18" i="1" l="1"/>
  <c r="E19" i="1"/>
  <c r="C19" i="1" l="1"/>
  <c r="G20" i="1" s="1"/>
  <c r="D19" i="1" l="1"/>
  <c r="B20" i="1" s="1"/>
  <c r="F19" i="1" l="1"/>
  <c r="E20" i="1"/>
  <c r="C20" i="1" l="1"/>
  <c r="G21" i="1" s="1"/>
  <c r="D20" i="1" l="1"/>
  <c r="B21" i="1" s="1"/>
  <c r="F20" i="1" l="1"/>
  <c r="E21" i="1"/>
  <c r="C21" i="1" l="1"/>
  <c r="G22" i="1" s="1"/>
  <c r="D21" i="1" l="1"/>
  <c r="B22" i="1" s="1"/>
  <c r="F21" i="1" l="1"/>
  <c r="E22" i="1"/>
  <c r="C22" i="1" l="1"/>
  <c r="G23" i="1" s="1"/>
  <c r="D22" i="1" l="1"/>
  <c r="B23" i="1" s="1"/>
  <c r="F22" i="1" l="1"/>
  <c r="E23" i="1"/>
  <c r="C23" i="1" l="1"/>
  <c r="G24" i="1" s="1"/>
  <c r="D23" i="1" l="1"/>
  <c r="B24" i="1" s="1"/>
  <c r="F23" i="1" l="1"/>
  <c r="E24" i="1"/>
  <c r="C24" i="1" l="1"/>
  <c r="G25" i="1" s="1"/>
  <c r="D24" i="1" l="1"/>
  <c r="B25" i="1" s="1"/>
  <c r="F24" i="1" l="1"/>
  <c r="E25" i="1"/>
  <c r="C25" i="1" l="1"/>
  <c r="G26" i="1" s="1"/>
  <c r="D25" i="1" l="1"/>
  <c r="B26" i="1" s="1"/>
  <c r="F25" i="1" l="1"/>
  <c r="E26" i="1"/>
  <c r="C26" i="1" l="1"/>
  <c r="G27" i="1" s="1"/>
  <c r="D26" i="1" l="1"/>
  <c r="B27" i="1" s="1"/>
  <c r="F26" i="1" l="1"/>
  <c r="E27" i="1"/>
  <c r="C27" i="1" l="1"/>
  <c r="G28" i="1" s="1"/>
  <c r="D27" i="1" l="1"/>
  <c r="B28" i="1" s="1"/>
  <c r="F27" i="1" l="1"/>
  <c r="E28" i="1"/>
  <c r="C28" i="1" l="1"/>
  <c r="G29" i="1" s="1"/>
  <c r="D28" i="1" l="1"/>
  <c r="B29" i="1" s="1"/>
  <c r="F28" i="1" l="1"/>
  <c r="E29" i="1"/>
  <c r="C29" i="1" l="1"/>
  <c r="G30" i="1" s="1"/>
  <c r="D29" i="1" l="1"/>
  <c r="B30" i="1" s="1"/>
  <c r="F29" i="1" l="1"/>
  <c r="E30" i="1"/>
  <c r="C30" i="1" l="1"/>
  <c r="G31" i="1" s="1"/>
  <c r="D30" i="1" l="1"/>
  <c r="B31" i="1" s="1"/>
  <c r="F30" i="1" l="1"/>
  <c r="E31" i="1"/>
  <c r="C31" i="1" l="1"/>
  <c r="G32" i="1" s="1"/>
  <c r="D31" i="1" l="1"/>
  <c r="B32" i="1" s="1"/>
  <c r="F31" i="1" l="1"/>
  <c r="E32" i="1"/>
  <c r="C32" i="1" l="1"/>
  <c r="G33" i="1" s="1"/>
  <c r="D32" i="1" l="1"/>
  <c r="B33" i="1" s="1"/>
  <c r="F32" i="1" l="1"/>
  <c r="E33" i="1"/>
  <c r="C33" i="1" l="1"/>
  <c r="G34" i="1" s="1"/>
  <c r="D33" i="1" l="1"/>
  <c r="B34" i="1" s="1"/>
  <c r="F33" i="1" l="1"/>
  <c r="E34" i="1"/>
  <c r="C34" i="1" l="1"/>
  <c r="G35" i="1" s="1"/>
  <c r="D34" i="1" l="1"/>
  <c r="B35" i="1" s="1"/>
  <c r="F34" i="1" l="1"/>
  <c r="E35" i="1"/>
  <c r="C35" i="1" l="1"/>
  <c r="G36" i="1" s="1"/>
  <c r="D35" i="1" l="1"/>
  <c r="B36" i="1" s="1"/>
  <c r="F35" i="1" l="1"/>
  <c r="E36" i="1"/>
  <c r="C36" i="1" l="1"/>
  <c r="G37" i="1" s="1"/>
  <c r="D36" i="1" l="1"/>
  <c r="B37" i="1" s="1"/>
  <c r="F36" i="1" l="1"/>
  <c r="E37" i="1"/>
  <c r="C37" i="1" l="1"/>
  <c r="G38" i="1" s="1"/>
  <c r="D37" i="1" l="1"/>
  <c r="B38" i="1" s="1"/>
  <c r="F37" i="1" l="1"/>
  <c r="E38" i="1"/>
  <c r="C38" i="1" l="1"/>
  <c r="G39" i="1" s="1"/>
  <c r="D38" i="1" l="1"/>
  <c r="B39" i="1" s="1"/>
  <c r="F38" i="1" l="1"/>
  <c r="E39" i="1"/>
  <c r="C39" i="1" l="1"/>
  <c r="G40" i="1" s="1"/>
  <c r="D39" i="1" l="1"/>
  <c r="B40" i="1" s="1"/>
  <c r="F39" i="1" l="1"/>
  <c r="E40" i="1"/>
  <c r="C40" i="1" l="1"/>
  <c r="G41" i="1" s="1"/>
  <c r="D40" i="1" l="1"/>
  <c r="B41" i="1" s="1"/>
  <c r="F40" i="1" l="1"/>
  <c r="E41" i="1"/>
  <c r="C41" i="1" l="1"/>
  <c r="G42" i="1" s="1"/>
  <c r="D41" i="1" l="1"/>
  <c r="B42" i="1" s="1"/>
  <c r="F41" i="1" l="1"/>
  <c r="E42" i="1"/>
  <c r="C42" i="1" l="1"/>
  <c r="G43" i="1" s="1"/>
  <c r="D42" i="1" l="1"/>
  <c r="B43" i="1" s="1"/>
  <c r="F42" i="1" l="1"/>
  <c r="E43" i="1"/>
  <c r="C43" i="1" l="1"/>
  <c r="G44" i="1" s="1"/>
  <c r="D43" i="1" l="1"/>
  <c r="B44" i="1" s="1"/>
  <c r="F43" i="1" l="1"/>
  <c r="E44" i="1"/>
  <c r="C44" i="1" l="1"/>
  <c r="G45" i="1" s="1"/>
  <c r="D44" i="1" l="1"/>
  <c r="B45" i="1" s="1"/>
  <c r="F44" i="1" l="1"/>
  <c r="E45" i="1"/>
  <c r="C45" i="1" l="1"/>
  <c r="G46" i="1" s="1"/>
  <c r="D45" i="1" l="1"/>
  <c r="B46" i="1" s="1"/>
  <c r="F45" i="1" l="1"/>
  <c r="E46" i="1"/>
  <c r="C46" i="1" l="1"/>
  <c r="D46" i="1" l="1"/>
  <c r="F46" i="1" s="1"/>
</calcChain>
</file>

<file path=xl/sharedStrings.xml><?xml version="1.0" encoding="utf-8"?>
<sst xmlns="http://schemas.openxmlformats.org/spreadsheetml/2006/main" count="27" uniqueCount="26">
  <si>
    <t>Période</t>
  </si>
  <si>
    <t>K_0</t>
  </si>
  <si>
    <t>delta</t>
  </si>
  <si>
    <t>alpha</t>
  </si>
  <si>
    <t>s</t>
  </si>
  <si>
    <t>A</t>
  </si>
  <si>
    <t>N</t>
  </si>
  <si>
    <t>Question 1)</t>
  </si>
  <si>
    <t>Question 2)</t>
  </si>
  <si>
    <t>Question 3)</t>
  </si>
  <si>
    <t>Question 4)</t>
  </si>
  <si>
    <t>Question 5)</t>
  </si>
  <si>
    <t>Question 6)</t>
  </si>
  <si>
    <t>Question 7)</t>
  </si>
  <si>
    <t>à l'état stationnaire</t>
  </si>
  <si>
    <t>g_A</t>
  </si>
  <si>
    <t>g_N</t>
  </si>
  <si>
    <t>K_t/(A_tN_t)</t>
  </si>
  <si>
    <t>Y_t/(A_tN_t)</t>
  </si>
  <si>
    <t>I_t/(A_tN_t)</t>
  </si>
  <si>
    <t>(delta+g_A+g_N+g_Ag_N) * (K_t/A_tN_t)</t>
  </si>
  <si>
    <t>colonne G - colonne H</t>
  </si>
  <si>
    <t>Exercice 3 : Modèle de Solow avec progrès technique et avec croissance démographique</t>
  </si>
  <si>
    <t>Capital par travailleur effectif</t>
  </si>
  <si>
    <t>Produit par travailleur effectif</t>
  </si>
  <si>
    <t>(Y_t+1/N_t+1 - Y_t/N_t)/Y_t/N_t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</si>
</sst>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Evolution au cours tu temps de l'investissement brut, de la dépréciation du capital et du produit par travailleur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Données!$C$14</c:f>
              <c:strCache>
                <c:ptCount val="1"/>
                <c:pt idx="0">
                  <c:v>Y_t/(A_tN_t)</c:v>
                </c:pt>
              </c:strCache>
            </c:strRef>
          </c:tx>
          <c:marker>
            <c:symbol val="none"/>
          </c:marker>
          <c:cat>
            <c:numRef>
              <c:f>Données!$A$16:$A$46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Données!$C$16:$C$46</c:f>
              <c:numCache>
                <c:formatCode>General</c:formatCode>
                <c:ptCount val="31"/>
                <c:pt idx="0">
                  <c:v>1</c:v>
                </c:pt>
                <c:pt idx="1">
                  <c:v>1.0175191344608605</c:v>
                </c:pt>
                <c:pt idx="2">
                  <c:v>1.0318389206803911</c:v>
                </c:pt>
                <c:pt idx="3">
                  <c:v>1.0435823760257281</c:v>
                </c:pt>
                <c:pt idx="4">
                  <c:v>1.0532382907249052</c:v>
                </c:pt>
                <c:pt idx="5">
                  <c:v>1.0611944105932918</c:v>
                </c:pt>
                <c:pt idx="6">
                  <c:v>1.0677610408692138</c:v>
                </c:pt>
                <c:pt idx="7">
                  <c:v>1.0731882673462303</c:v>
                </c:pt>
                <c:pt idx="8">
                  <c:v>1.0776787902132388</c:v>
                </c:pt>
                <c:pt idx="9">
                  <c:v>1.0813976601049387</c:v>
                </c:pt>
                <c:pt idx="10">
                  <c:v>1.0844797753427915</c:v>
                </c:pt>
                <c:pt idx="11">
                  <c:v>1.0870357281339966</c:v>
                </c:pt>
                <c:pt idx="12">
                  <c:v>1.0891564116457917</c:v>
                </c:pt>
                <c:pt idx="13">
                  <c:v>1.0909166828640617</c:v>
                </c:pt>
                <c:pt idx="14">
                  <c:v>1.0923782964445676</c:v>
                </c:pt>
                <c:pt idx="15">
                  <c:v>1.0935922693066489</c:v>
                </c:pt>
                <c:pt idx="16">
                  <c:v>1.0946007963696485</c:v>
                </c:pt>
                <c:pt idx="17">
                  <c:v>1.0954388094092531</c:v>
                </c:pt>
                <c:pt idx="18">
                  <c:v>1.0961352501416097</c:v>
                </c:pt>
                <c:pt idx="19">
                  <c:v>1.0967141130890246</c:v>
                </c:pt>
                <c:pt idx="20">
                  <c:v>1.0971953020294696</c:v>
                </c:pt>
                <c:pt idx="21">
                  <c:v>1.0975953348431975</c:v>
                </c:pt>
                <c:pt idx="22">
                  <c:v>1.0979279246172233</c:v>
                </c:pt>
                <c:pt idx="23">
                  <c:v>1.0982044594372822</c:v>
                </c:pt>
                <c:pt idx="24">
                  <c:v>1.098434399016659</c:v>
                </c:pt>
                <c:pt idx="25">
                  <c:v>1.0986256029117978</c:v>
                </c:pt>
                <c:pt idx="26">
                  <c:v>1.0987846023562347</c:v>
                </c:pt>
                <c:pt idx="27">
                  <c:v>1.0989168255577642</c:v>
                </c:pt>
                <c:pt idx="28">
                  <c:v>1.0990267845358781</c:v>
                </c:pt>
                <c:pt idx="29">
                  <c:v>1.0991182301408784</c:v>
                </c:pt>
                <c:pt idx="30">
                  <c:v>1.0991942807258619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Données!$D$14</c:f>
              <c:strCache>
                <c:ptCount val="1"/>
                <c:pt idx="0">
                  <c:v>I_t/(A_tN_t)</c:v>
                </c:pt>
              </c:strCache>
            </c:strRef>
          </c:tx>
          <c:marker>
            <c:symbol val="none"/>
          </c:marker>
          <c:cat>
            <c:numRef>
              <c:f>Données!$A$16:$A$46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Données!$D$16:$D$46</c:f>
              <c:numCache>
                <c:formatCode>General</c:formatCode>
                <c:ptCount val="31"/>
                <c:pt idx="0">
                  <c:v>0.3</c:v>
                </c:pt>
                <c:pt idx="1">
                  <c:v>0.30525574033825814</c:v>
                </c:pt>
                <c:pt idx="2">
                  <c:v>0.30955167620411733</c:v>
                </c:pt>
                <c:pt idx="3">
                  <c:v>0.31307471280771842</c:v>
                </c:pt>
                <c:pt idx="4">
                  <c:v>0.31597148721747154</c:v>
                </c:pt>
                <c:pt idx="5">
                  <c:v>0.31835832317798751</c:v>
                </c:pt>
                <c:pt idx="6">
                  <c:v>0.32032831226076414</c:v>
                </c:pt>
                <c:pt idx="7">
                  <c:v>0.32195648020386908</c:v>
                </c:pt>
                <c:pt idx="8">
                  <c:v>0.32330363706397164</c:v>
                </c:pt>
                <c:pt idx="9">
                  <c:v>0.32441929803148156</c:v>
                </c:pt>
                <c:pt idx="10">
                  <c:v>0.32534393260283745</c:v>
                </c:pt>
                <c:pt idx="11">
                  <c:v>0.32611071844019895</c:v>
                </c:pt>
                <c:pt idx="12">
                  <c:v>0.32674692349373752</c:v>
                </c:pt>
                <c:pt idx="13">
                  <c:v>0.32727500485921851</c:v>
                </c:pt>
                <c:pt idx="14">
                  <c:v>0.32771348893337027</c:v>
                </c:pt>
                <c:pt idx="15">
                  <c:v>0.32807768079199467</c:v>
                </c:pt>
                <c:pt idx="16">
                  <c:v>0.32838023891089452</c:v>
                </c:pt>
                <c:pt idx="17">
                  <c:v>0.3286316428227759</c:v>
                </c:pt>
                <c:pt idx="18">
                  <c:v>0.32884057504248293</c:v>
                </c:pt>
                <c:pt idx="19">
                  <c:v>0.32901423392670737</c:v>
                </c:pt>
                <c:pt idx="20">
                  <c:v>0.32915859060884084</c:v>
                </c:pt>
                <c:pt idx="21">
                  <c:v>0.32927860045295926</c:v>
                </c:pt>
                <c:pt idx="22">
                  <c:v>0.32937837738516701</c:v>
                </c:pt>
                <c:pt idx="23">
                  <c:v>0.32946133783118464</c:v>
                </c:pt>
                <c:pt idx="24">
                  <c:v>0.32953031970499769</c:v>
                </c:pt>
                <c:pt idx="25">
                  <c:v>0.32958768087353935</c:v>
                </c:pt>
                <c:pt idx="26">
                  <c:v>0.32963538070687037</c:v>
                </c:pt>
                <c:pt idx="27">
                  <c:v>0.32967504766732925</c:v>
                </c:pt>
                <c:pt idx="28">
                  <c:v>0.32970803536076343</c:v>
                </c:pt>
                <c:pt idx="29">
                  <c:v>0.32973546904226353</c:v>
                </c:pt>
                <c:pt idx="30">
                  <c:v>0.32975828421775855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Données!$E$14</c:f>
              <c:strCache>
                <c:ptCount val="1"/>
                <c:pt idx="0">
                  <c:v>(delta+g_A+g_N+g_Ag_N) * (K_t/A_tN_t)</c:v>
                </c:pt>
              </c:strCache>
            </c:strRef>
          </c:tx>
          <c:marker>
            <c:symbol val="none"/>
          </c:marker>
          <c:cat>
            <c:numRef>
              <c:f>Données!$A$16:$A$46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Données!$E$16:$E$46</c:f>
              <c:numCache>
                <c:formatCode>General</c:formatCode>
                <c:ptCount val="31"/>
                <c:pt idx="0">
                  <c:v>0.2404</c:v>
                </c:pt>
                <c:pt idx="1">
                  <c:v>0.25472784000000004</c:v>
                </c:pt>
                <c:pt idx="2">
                  <c:v>0.26687474724131727</c:v>
                </c:pt>
                <c:pt idx="3">
                  <c:v>0.27713428096397447</c:v>
                </c:pt>
                <c:pt idx="4">
                  <c:v>0.28577436077921048</c:v>
                </c:pt>
                <c:pt idx="5">
                  <c:v>0.29303374997496845</c:v>
                </c:pt>
                <c:pt idx="6">
                  <c:v>0.29912177737297424</c:v>
                </c:pt>
                <c:pt idx="7">
                  <c:v>0.30421982835999895</c:v>
                </c:pt>
                <c:pt idx="8">
                  <c:v>0.30848371946326536</c:v>
                </c:pt>
                <c:pt idx="9">
                  <c:v>0.31204642765447516</c:v>
                </c:pt>
                <c:pt idx="10">
                  <c:v>0.31502086569310755</c:v>
                </c:pt>
                <c:pt idx="11">
                  <c:v>0.31750253097820658</c:v>
                </c:pt>
                <c:pt idx="12">
                  <c:v>0.31957193924406957</c:v>
                </c:pt>
                <c:pt idx="13">
                  <c:v>0.32129680545768979</c:v>
                </c:pt>
                <c:pt idx="14">
                  <c:v>0.32273396459381731</c:v>
                </c:pt>
                <c:pt idx="15">
                  <c:v>0.32393104224504587</c:v>
                </c:pt>
                <c:pt idx="16">
                  <c:v>0.32492789415173234</c:v>
                </c:pt>
                <c:pt idx="17">
                  <c:v>0.32575783783183498</c:v>
                </c:pt>
                <c:pt idx="18">
                  <c:v>0.3264487005516572</c:v>
                </c:pt>
                <c:pt idx="19">
                  <c:v>0.32702370717925172</c:v>
                </c:pt>
                <c:pt idx="20">
                  <c:v>0.32750222980934002</c:v>
                </c:pt>
                <c:pt idx="21">
                  <c:v>0.32790041894554001</c:v>
                </c:pt>
                <c:pt idx="22">
                  <c:v>0.32823173377992365</c:v>
                </c:pt>
                <c:pt idx="23">
                  <c:v>0.32850738690262415</c:v>
                </c:pt>
                <c:pt idx="24">
                  <c:v>0.32873671670585014</c:v>
                </c:pt>
                <c:pt idx="25">
                  <c:v>0.32892749886684519</c:v>
                </c:pt>
                <c:pt idx="26">
                  <c:v>0.32908620662125448</c:v>
                </c:pt>
                <c:pt idx="27">
                  <c:v>0.32921822807143658</c:v>
                </c:pt>
                <c:pt idx="28">
                  <c:v>0.32932804750228922</c:v>
                </c:pt>
                <c:pt idx="29">
                  <c:v>0.32941939658346642</c:v>
                </c:pt>
                <c:pt idx="30">
                  <c:v>0.32949538040256127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Données!$B$14</c:f>
              <c:strCache>
                <c:ptCount val="1"/>
                <c:pt idx="0">
                  <c:v>K_t/(A_tN_t)</c:v>
                </c:pt>
              </c:strCache>
            </c:strRef>
          </c:tx>
          <c:marker>
            <c:symbol val="none"/>
          </c:marker>
          <c:val>
            <c:numRef>
              <c:f>Données!$B$16:$B$46</c:f>
              <c:numCache>
                <c:formatCode>General</c:formatCode>
                <c:ptCount val="31"/>
                <c:pt idx="0">
                  <c:v>1</c:v>
                </c:pt>
                <c:pt idx="1">
                  <c:v>1.0596000000000001</c:v>
                </c:pt>
                <c:pt idx="2">
                  <c:v>1.1101279003382583</c:v>
                </c:pt>
                <c:pt idx="3">
                  <c:v>1.1528048293010584</c:v>
                </c:pt>
                <c:pt idx="4">
                  <c:v>1.1887452611448024</c:v>
                </c:pt>
                <c:pt idx="5">
                  <c:v>1.2189423875830634</c:v>
                </c:pt>
                <c:pt idx="6">
                  <c:v>1.2442669607860826</c:v>
                </c:pt>
                <c:pt idx="7">
                  <c:v>1.2654734956738725</c:v>
                </c:pt>
                <c:pt idx="8">
                  <c:v>1.2832101475177426</c:v>
                </c:pt>
                <c:pt idx="9">
                  <c:v>1.2980300651184491</c:v>
                </c:pt>
                <c:pt idx="10">
                  <c:v>1.3104029354954556</c:v>
                </c:pt>
                <c:pt idx="11">
                  <c:v>1.3207260024051855</c:v>
                </c:pt>
                <c:pt idx="12">
                  <c:v>1.329334189867178</c:v>
                </c:pt>
                <c:pt idx="13">
                  <c:v>1.336509174116846</c:v>
                </c:pt>
                <c:pt idx="14">
                  <c:v>1.3424873735183749</c:v>
                </c:pt>
                <c:pt idx="15">
                  <c:v>1.3474668978579278</c:v>
                </c:pt>
                <c:pt idx="16">
                  <c:v>1.3516135364048767</c:v>
                </c:pt>
                <c:pt idx="17">
                  <c:v>1.355065881164039</c:v>
                </c:pt>
                <c:pt idx="18">
                  <c:v>1.35793968615498</c:v>
                </c:pt>
                <c:pt idx="19">
                  <c:v>1.3603315606458057</c:v>
                </c:pt>
                <c:pt idx="20">
                  <c:v>1.3623220873932613</c:v>
                </c:pt>
                <c:pt idx="21">
                  <c:v>1.3639784481927621</c:v>
                </c:pt>
                <c:pt idx="22">
                  <c:v>1.3653566297001816</c:v>
                </c:pt>
                <c:pt idx="23">
                  <c:v>1.366503273305425</c:v>
                </c:pt>
                <c:pt idx="24">
                  <c:v>1.3674572242339855</c:v>
                </c:pt>
                <c:pt idx="25">
                  <c:v>1.3682508272331331</c:v>
                </c:pt>
                <c:pt idx="26">
                  <c:v>1.3689110092398273</c:v>
                </c:pt>
                <c:pt idx="27">
                  <c:v>1.3694601833254434</c:v>
                </c:pt>
                <c:pt idx="28">
                  <c:v>1.3699170029213361</c:v>
                </c:pt>
                <c:pt idx="29">
                  <c:v>1.3702969907798104</c:v>
                </c:pt>
                <c:pt idx="30">
                  <c:v>1.3706130632386075</c:v>
                </c:pt>
              </c:numCache>
            </c:numRef>
          </c:val>
          <c:smooth val="0"/>
        </c:ser>
        <c:ser>
          <c:idx val="4"/>
          <c:order val="4"/>
          <c:tx>
            <c:v>Investissement net/A_tN_t</c:v>
          </c:tx>
          <c:marker>
            <c:symbol val="none"/>
          </c:marker>
          <c:val>
            <c:numRef>
              <c:f>Données!$F$16:$F$46</c:f>
              <c:numCache>
                <c:formatCode>General</c:formatCode>
                <c:ptCount val="31"/>
                <c:pt idx="0">
                  <c:v>5.9599999999999986E-2</c:v>
                </c:pt>
                <c:pt idx="1">
                  <c:v>5.0527900338258103E-2</c:v>
                </c:pt>
                <c:pt idx="2">
                  <c:v>4.2676928962800065E-2</c:v>
                </c:pt>
                <c:pt idx="3">
                  <c:v>3.5940431843743958E-2</c:v>
                </c:pt>
                <c:pt idx="4">
                  <c:v>3.0197126438261057E-2</c:v>
                </c:pt>
                <c:pt idx="5">
                  <c:v>2.5324573203019063E-2</c:v>
                </c:pt>
                <c:pt idx="6">
                  <c:v>2.1206534887789896E-2</c:v>
                </c:pt>
                <c:pt idx="7">
                  <c:v>1.7736651843870133E-2</c:v>
                </c:pt>
                <c:pt idx="8">
                  <c:v>1.4819917600706278E-2</c:v>
                </c:pt>
                <c:pt idx="9">
                  <c:v>1.2372870377006406E-2</c:v>
                </c:pt>
                <c:pt idx="10">
                  <c:v>1.0323066909729894E-2</c:v>
                </c:pt>
                <c:pt idx="11">
                  <c:v>8.6081874619923782E-3</c:v>
                </c:pt>
                <c:pt idx="12">
                  <c:v>7.1749842496679483E-3</c:v>
                </c:pt>
                <c:pt idx="13">
                  <c:v>5.9781994015287165E-3</c:v>
                </c:pt>
                <c:pt idx="14">
                  <c:v>4.9795243395529543E-3</c:v>
                </c:pt>
                <c:pt idx="15">
                  <c:v>4.1466385469487999E-3</c:v>
                </c:pt>
                <c:pt idx="16">
                  <c:v>3.4523447591621736E-3</c:v>
                </c:pt>
                <c:pt idx="17">
                  <c:v>2.8738049909409202E-3</c:v>
                </c:pt>
                <c:pt idx="18">
                  <c:v>2.3918744908257294E-3</c:v>
                </c:pt>
                <c:pt idx="19">
                  <c:v>1.9905267474556454E-3</c:v>
                </c:pt>
                <c:pt idx="20">
                  <c:v>1.6563607995008223E-3</c:v>
                </c:pt>
                <c:pt idx="21">
                  <c:v>1.3781815074192516E-3</c:v>
                </c:pt>
                <c:pt idx="22">
                  <c:v>1.1466436052433582E-3</c:v>
                </c:pt>
                <c:pt idx="23">
                  <c:v>9.5395092856048747E-4</c:v>
                </c:pt>
                <c:pt idx="24">
                  <c:v>7.9360299914754684E-4</c:v>
                </c:pt>
                <c:pt idx="25">
                  <c:v>6.6018200669415439E-4</c:v>
                </c:pt>
                <c:pt idx="26">
                  <c:v>5.4917408561588887E-4</c:v>
                </c:pt>
                <c:pt idx="27">
                  <c:v>4.5681959589266574E-4</c:v>
                </c:pt>
                <c:pt idx="28">
                  <c:v>3.7998785847420669E-4</c:v>
                </c:pt>
                <c:pt idx="29">
                  <c:v>3.1607245879711199E-4</c:v>
                </c:pt>
                <c:pt idx="30">
                  <c:v>2.6290381519727957E-4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94400"/>
        <c:axId val="147495936"/>
      </c:lineChart>
      <c:catAx>
        <c:axId val="14749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7495936"/>
        <c:crosses val="autoZero"/>
        <c:auto val="1"/>
        <c:lblAlgn val="ctr"/>
        <c:lblOffset val="100"/>
        <c:noMultiLvlLbl val="0"/>
      </c:catAx>
      <c:valAx>
        <c:axId val="1474959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474944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955490777668156E-2"/>
          <c:y val="0.94979077643366161"/>
          <c:w val="0.91947127101171888"/>
          <c:h val="3.7700133134807613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4564" cy="6080494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22" workbookViewId="0">
      <selection activeCell="G13" sqref="G13:G46"/>
    </sheetView>
  </sheetViews>
  <sheetFormatPr baseColWidth="10" defaultRowHeight="15" x14ac:dyDescent="0.25"/>
  <cols>
    <col min="4" max="4" width="16.42578125" style="1" customWidth="1"/>
    <col min="5" max="5" width="38.5703125" style="1" customWidth="1"/>
    <col min="6" max="6" width="22.28515625" style="1" customWidth="1"/>
    <col min="7" max="7" width="32.42578125" style="1" customWidth="1"/>
    <col min="8" max="8" width="28.140625" style="5" customWidth="1"/>
    <col min="9" max="9" width="17.7109375" style="5" customWidth="1"/>
  </cols>
  <sheetData>
    <row r="1" spans="1:10" ht="18.75" x14ac:dyDescent="0.3">
      <c r="A1" s="12" t="s">
        <v>22</v>
      </c>
    </row>
    <row r="4" spans="1:10" x14ac:dyDescent="0.25">
      <c r="A4" t="s">
        <v>5</v>
      </c>
      <c r="B4" s="11">
        <v>1</v>
      </c>
    </row>
    <row r="5" spans="1:10" x14ac:dyDescent="0.25">
      <c r="A5" t="s">
        <v>6</v>
      </c>
      <c r="B5" s="11">
        <v>1</v>
      </c>
    </row>
    <row r="6" spans="1:10" x14ac:dyDescent="0.25">
      <c r="A6" t="s">
        <v>1</v>
      </c>
      <c r="B6" s="11">
        <v>1</v>
      </c>
    </row>
    <row r="7" spans="1:10" x14ac:dyDescent="0.25">
      <c r="A7" t="s">
        <v>2</v>
      </c>
      <c r="B7" s="11">
        <v>0.2</v>
      </c>
    </row>
    <row r="8" spans="1:10" x14ac:dyDescent="0.25">
      <c r="A8" t="s">
        <v>3</v>
      </c>
      <c r="B8" s="11">
        <v>0.3</v>
      </c>
    </row>
    <row r="9" spans="1:10" x14ac:dyDescent="0.25">
      <c r="A9" t="s">
        <v>4</v>
      </c>
      <c r="B9" s="11">
        <v>0.3</v>
      </c>
    </row>
    <row r="10" spans="1:10" x14ac:dyDescent="0.25">
      <c r="A10" t="s">
        <v>15</v>
      </c>
      <c r="B10" s="11">
        <v>0.02</v>
      </c>
    </row>
    <row r="11" spans="1:10" x14ac:dyDescent="0.25">
      <c r="A11" t="s">
        <v>16</v>
      </c>
      <c r="B11" s="11">
        <v>0.02</v>
      </c>
    </row>
    <row r="13" spans="1:10" x14ac:dyDescent="0.25">
      <c r="B13" s="6" t="s">
        <v>7</v>
      </c>
      <c r="C13" s="6" t="s">
        <v>8</v>
      </c>
      <c r="D13" s="6" t="s">
        <v>9</v>
      </c>
      <c r="E13" s="6" t="s">
        <v>10</v>
      </c>
      <c r="F13" s="6" t="s">
        <v>11</v>
      </c>
      <c r="G13" s="6" t="s">
        <v>12</v>
      </c>
      <c r="H13" s="10" t="s">
        <v>13</v>
      </c>
      <c r="I13" s="10"/>
    </row>
    <row r="14" spans="1:10" x14ac:dyDescent="0.25">
      <c r="A14" t="s">
        <v>0</v>
      </c>
      <c r="B14" s="1" t="s">
        <v>17</v>
      </c>
      <c r="C14" s="1" t="s">
        <v>18</v>
      </c>
      <c r="D14" s="1" t="s">
        <v>19</v>
      </c>
      <c r="E14" s="1" t="s">
        <v>20</v>
      </c>
      <c r="F14" s="1" t="s">
        <v>21</v>
      </c>
      <c r="G14" s="1" t="s">
        <v>25</v>
      </c>
      <c r="J14" s="1"/>
    </row>
    <row r="15" spans="1:10" x14ac:dyDescent="0.25">
      <c r="B15" s="1"/>
      <c r="C15" s="1"/>
      <c r="J15" s="1"/>
    </row>
    <row r="16" spans="1:10" x14ac:dyDescent="0.25">
      <c r="A16" s="1">
        <v>0</v>
      </c>
      <c r="B16" s="4">
        <f>B6/(B4*B5)</f>
        <v>1</v>
      </c>
      <c r="C16" s="4">
        <f>B16^$B$8</f>
        <v>1</v>
      </c>
      <c r="D16" s="1">
        <f>$B$9*C16</f>
        <v>0.3</v>
      </c>
      <c r="E16" s="5">
        <f>($B$7+$B$10+$B$11+($B$10*$B$11))*B16</f>
        <v>0.2404</v>
      </c>
      <c r="F16" s="5">
        <f>D16-E16</f>
        <v>5.9599999999999986E-2</v>
      </c>
      <c r="G16" s="3"/>
      <c r="H16" s="8" t="s">
        <v>23</v>
      </c>
      <c r="I16" s="8"/>
      <c r="J16" s="1"/>
    </row>
    <row r="17" spans="1:10" x14ac:dyDescent="0.25">
      <c r="A17" s="1">
        <v>1</v>
      </c>
      <c r="B17" s="4">
        <f>D16+((1-$B$7-$B$10-$B$11-($B$10*$B$11))*B16)</f>
        <v>1.0596000000000001</v>
      </c>
      <c r="C17" s="4">
        <f>B17^$B$8</f>
        <v>1.0175191344608605</v>
      </c>
      <c r="D17" s="1">
        <f>$B$9*C17</f>
        <v>0.30525574033825814</v>
      </c>
      <c r="E17" s="5">
        <f>($B$7+$B$10+$B$11+($B$10*$B$11))*B17</f>
        <v>0.25472784000000004</v>
      </c>
      <c r="F17" s="5">
        <f t="shared" ref="F17:F46" si="0">D17-E17</f>
        <v>5.0527900338258103E-2</v>
      </c>
      <c r="G17" s="3">
        <f>(1+$B$10+$B$11+($B$10*$B$11))*C16</f>
        <v>1.0404</v>
      </c>
      <c r="H17" s="9" t="s">
        <v>14</v>
      </c>
      <c r="I17" s="8">
        <f>((B7+B10+B11+(B10*B11))/B9)^(1/(B8-1))</f>
        <v>1.3721756301460992</v>
      </c>
      <c r="J17" s="1"/>
    </row>
    <row r="18" spans="1:10" x14ac:dyDescent="0.25">
      <c r="A18" s="1">
        <v>2</v>
      </c>
      <c r="B18" s="4">
        <f t="shared" ref="B18:B46" si="1">D17+((1-$B$7-$B$10-$B$11-($B$10*$B$11))*B17)</f>
        <v>1.1101279003382583</v>
      </c>
      <c r="C18" s="4">
        <f>B18^$B$8</f>
        <v>1.0318389206803911</v>
      </c>
      <c r="D18" s="1">
        <f>$B$9*C18</f>
        <v>0.30955167620411733</v>
      </c>
      <c r="E18" s="5">
        <f>($B$7+$B$10+$B$11+($B$10*$B$11))*B18</f>
        <v>0.26687474724131727</v>
      </c>
      <c r="F18" s="5">
        <f t="shared" si="0"/>
        <v>4.2676928962800065E-2</v>
      </c>
      <c r="G18" s="3">
        <f t="shared" ref="G18:G46" si="2">(1+$B$10+$B$11+($B$10*$B$11))*C17</f>
        <v>1.0586269074930792</v>
      </c>
      <c r="H18" s="7"/>
      <c r="J18" s="1"/>
    </row>
    <row r="19" spans="1:10" x14ac:dyDescent="0.25">
      <c r="A19" s="1">
        <v>3</v>
      </c>
      <c r="B19" s="4">
        <f t="shared" si="1"/>
        <v>1.1528048293010584</v>
      </c>
      <c r="C19" s="4">
        <f>B19^$B$8</f>
        <v>1.0435823760257281</v>
      </c>
      <c r="D19" s="1">
        <f>$B$9*C19</f>
        <v>0.31307471280771842</v>
      </c>
      <c r="E19" s="5">
        <f>($B$7+$B$10+$B$11+($B$10*$B$11))*B19</f>
        <v>0.27713428096397447</v>
      </c>
      <c r="F19" s="5">
        <f t="shared" si="0"/>
        <v>3.5940431843743958E-2</v>
      </c>
      <c r="G19" s="3">
        <f t="shared" si="2"/>
        <v>1.0735252130758788</v>
      </c>
      <c r="H19" s="7"/>
      <c r="J19" s="1"/>
    </row>
    <row r="20" spans="1:10" x14ac:dyDescent="0.25">
      <c r="A20" s="1">
        <v>4</v>
      </c>
      <c r="B20" s="4">
        <f t="shared" si="1"/>
        <v>1.1887452611448024</v>
      </c>
      <c r="C20" s="4">
        <f>B20^$B$8</f>
        <v>1.0532382907249052</v>
      </c>
      <c r="D20" s="1">
        <f>$B$9*C20</f>
        <v>0.31597148721747154</v>
      </c>
      <c r="E20" s="5">
        <f>($B$7+$B$10+$B$11+($B$10*$B$11))*B20</f>
        <v>0.28577436077921048</v>
      </c>
      <c r="F20" s="5">
        <f t="shared" si="0"/>
        <v>3.0197126438261057E-2</v>
      </c>
      <c r="G20" s="3">
        <f t="shared" si="2"/>
        <v>1.0857431040171674</v>
      </c>
      <c r="H20" s="8" t="s">
        <v>24</v>
      </c>
      <c r="I20" s="8"/>
      <c r="J20" s="1"/>
    </row>
    <row r="21" spans="1:10" x14ac:dyDescent="0.25">
      <c r="A21" s="1">
        <v>5</v>
      </c>
      <c r="B21" s="4">
        <f t="shared" si="1"/>
        <v>1.2189423875830634</v>
      </c>
      <c r="C21" s="4">
        <f>B21^$B$8</f>
        <v>1.0611944105932918</v>
      </c>
      <c r="D21" s="1">
        <f>$B$9*C21</f>
        <v>0.31835832317798751</v>
      </c>
      <c r="E21" s="5">
        <f>($B$7+$B$10+$B$11+($B$10*$B$11))*B21</f>
        <v>0.29303374997496845</v>
      </c>
      <c r="F21" s="5">
        <f t="shared" si="0"/>
        <v>2.5324573203019063E-2</v>
      </c>
      <c r="G21" s="3">
        <f t="shared" si="2"/>
        <v>1.0957891176701913</v>
      </c>
      <c r="H21" s="9" t="s">
        <v>14</v>
      </c>
      <c r="I21" s="8">
        <f>I17^B8</f>
        <v>1.0995700716237409</v>
      </c>
      <c r="J21" s="1"/>
    </row>
    <row r="22" spans="1:10" x14ac:dyDescent="0.25">
      <c r="A22" s="1">
        <v>6</v>
      </c>
      <c r="B22" s="4">
        <f t="shared" si="1"/>
        <v>1.2442669607860826</v>
      </c>
      <c r="C22" s="4">
        <f>B22^$B$8</f>
        <v>1.0677610408692138</v>
      </c>
      <c r="D22" s="1">
        <f>$B$9*C22</f>
        <v>0.32032831226076414</v>
      </c>
      <c r="E22" s="5">
        <f>($B$7+$B$10+$B$11+($B$10*$B$11))*B22</f>
        <v>0.29912177737297424</v>
      </c>
      <c r="F22" s="5">
        <f t="shared" si="0"/>
        <v>2.1206534887789896E-2</v>
      </c>
      <c r="G22" s="3">
        <f t="shared" si="2"/>
        <v>1.1040666647812607</v>
      </c>
      <c r="H22" s="7"/>
      <c r="J22" s="1"/>
    </row>
    <row r="23" spans="1:10" x14ac:dyDescent="0.25">
      <c r="A23" s="1">
        <v>7</v>
      </c>
      <c r="B23" s="4">
        <f t="shared" si="1"/>
        <v>1.2654734956738725</v>
      </c>
      <c r="C23" s="4">
        <f>B23^$B$8</f>
        <v>1.0731882673462303</v>
      </c>
      <c r="D23" s="1">
        <f>$B$9*C23</f>
        <v>0.32195648020386908</v>
      </c>
      <c r="E23" s="5">
        <f>($B$7+$B$10+$B$11+($B$10*$B$11))*B23</f>
        <v>0.30421982835999895</v>
      </c>
      <c r="F23" s="5">
        <f t="shared" si="0"/>
        <v>1.7736651843870133E-2</v>
      </c>
      <c r="G23" s="3">
        <f t="shared" si="2"/>
        <v>1.1108985869203301</v>
      </c>
      <c r="H23" s="7"/>
      <c r="J23" s="1"/>
    </row>
    <row r="24" spans="1:10" x14ac:dyDescent="0.25">
      <c r="A24" s="1">
        <v>8</v>
      </c>
      <c r="B24" s="4">
        <f t="shared" si="1"/>
        <v>1.2832101475177426</v>
      </c>
      <c r="C24" s="4">
        <f>B24^$B$8</f>
        <v>1.0776787902132388</v>
      </c>
      <c r="D24" s="1">
        <f>$B$9*C24</f>
        <v>0.32330363706397164</v>
      </c>
      <c r="E24" s="5">
        <f>($B$7+$B$10+$B$11+($B$10*$B$11))*B24</f>
        <v>0.30848371946326536</v>
      </c>
      <c r="F24" s="5">
        <f t="shared" si="0"/>
        <v>1.4819917600706278E-2</v>
      </c>
      <c r="G24" s="3">
        <f t="shared" si="2"/>
        <v>1.1165450733470179</v>
      </c>
      <c r="H24" s="7"/>
      <c r="J24" s="1"/>
    </row>
    <row r="25" spans="1:10" x14ac:dyDescent="0.25">
      <c r="A25" s="1">
        <v>9</v>
      </c>
      <c r="B25" s="4">
        <f t="shared" si="1"/>
        <v>1.2980300651184491</v>
      </c>
      <c r="C25" s="4">
        <f>B25^$B$8</f>
        <v>1.0813976601049387</v>
      </c>
      <c r="D25" s="1">
        <f>$B$9*C25</f>
        <v>0.32441929803148156</v>
      </c>
      <c r="E25" s="5">
        <f>($B$7+$B$10+$B$11+($B$10*$B$11))*B25</f>
        <v>0.31204642765447516</v>
      </c>
      <c r="F25" s="5">
        <f t="shared" si="0"/>
        <v>1.2372870377006406E-2</v>
      </c>
      <c r="G25" s="3">
        <f t="shared" si="2"/>
        <v>1.1212170133378536</v>
      </c>
      <c r="H25" s="7"/>
      <c r="J25" s="1"/>
    </row>
    <row r="26" spans="1:10" x14ac:dyDescent="0.25">
      <c r="A26" s="1">
        <v>10</v>
      </c>
      <c r="B26" s="4">
        <f t="shared" si="1"/>
        <v>1.3104029354954556</v>
      </c>
      <c r="C26" s="4">
        <f>B26^$B$8</f>
        <v>1.0844797753427915</v>
      </c>
      <c r="D26" s="1">
        <f>$B$9*C26</f>
        <v>0.32534393260283745</v>
      </c>
      <c r="E26" s="5">
        <f>($B$7+$B$10+$B$11+($B$10*$B$11))*B26</f>
        <v>0.31502086569310755</v>
      </c>
      <c r="F26" s="5">
        <f t="shared" si="0"/>
        <v>1.0323066909729894E-2</v>
      </c>
      <c r="G26" s="3">
        <f t="shared" si="2"/>
        <v>1.1250861255731781</v>
      </c>
      <c r="H26" s="7"/>
      <c r="J26" s="1"/>
    </row>
    <row r="27" spans="1:10" x14ac:dyDescent="0.25">
      <c r="A27" s="1">
        <v>11</v>
      </c>
      <c r="B27" s="4">
        <f t="shared" si="1"/>
        <v>1.3207260024051855</v>
      </c>
      <c r="C27" s="4">
        <f>B27^$B$8</f>
        <v>1.0870357281339966</v>
      </c>
      <c r="D27" s="1">
        <f>$B$9*C27</f>
        <v>0.32611071844019895</v>
      </c>
      <c r="E27" s="5">
        <f>($B$7+$B$10+$B$11+($B$10*$B$11))*B27</f>
        <v>0.31750253097820658</v>
      </c>
      <c r="F27" s="5">
        <f t="shared" si="0"/>
        <v>8.6081874619923782E-3</v>
      </c>
      <c r="G27" s="3">
        <f t="shared" si="2"/>
        <v>1.1282927582666402</v>
      </c>
      <c r="H27" s="7"/>
      <c r="J27" s="1"/>
    </row>
    <row r="28" spans="1:10" x14ac:dyDescent="0.25">
      <c r="A28" s="1">
        <v>12</v>
      </c>
      <c r="B28" s="4">
        <f t="shared" si="1"/>
        <v>1.329334189867178</v>
      </c>
      <c r="C28" s="4">
        <f>B28^$B$8</f>
        <v>1.0891564116457917</v>
      </c>
      <c r="D28" s="1">
        <f>$B$9*C28</f>
        <v>0.32674692349373752</v>
      </c>
      <c r="E28" s="5">
        <f>($B$7+$B$10+$B$11+($B$10*$B$11))*B28</f>
        <v>0.31957193924406957</v>
      </c>
      <c r="F28" s="5">
        <f t="shared" si="0"/>
        <v>7.1749842496679483E-3</v>
      </c>
      <c r="G28" s="3">
        <f t="shared" si="2"/>
        <v>1.13095197155061</v>
      </c>
      <c r="H28" s="7"/>
      <c r="J28" s="1"/>
    </row>
    <row r="29" spans="1:10" x14ac:dyDescent="0.25">
      <c r="A29" s="1">
        <v>13</v>
      </c>
      <c r="B29" s="4">
        <f t="shared" si="1"/>
        <v>1.336509174116846</v>
      </c>
      <c r="C29" s="4">
        <f>B29^$B$8</f>
        <v>1.0909166828640617</v>
      </c>
      <c r="D29" s="1">
        <f>$B$9*C29</f>
        <v>0.32727500485921851</v>
      </c>
      <c r="E29" s="5">
        <f>($B$7+$B$10+$B$11+($B$10*$B$11))*B29</f>
        <v>0.32129680545768979</v>
      </c>
      <c r="F29" s="5">
        <f t="shared" si="0"/>
        <v>5.9781994015287165E-3</v>
      </c>
      <c r="G29" s="3">
        <f t="shared" si="2"/>
        <v>1.1331583306762816</v>
      </c>
      <c r="H29" s="7"/>
      <c r="J29" s="1"/>
    </row>
    <row r="30" spans="1:10" x14ac:dyDescent="0.25">
      <c r="A30" s="1">
        <v>14</v>
      </c>
      <c r="B30" s="4">
        <f t="shared" si="1"/>
        <v>1.3424873735183749</v>
      </c>
      <c r="C30" s="4">
        <f>B30^$B$8</f>
        <v>1.0923782964445676</v>
      </c>
      <c r="D30" s="1">
        <f>$B$9*C30</f>
        <v>0.32771348893337027</v>
      </c>
      <c r="E30" s="5">
        <f>($B$7+$B$10+$B$11+($B$10*$B$11))*B30</f>
        <v>0.32273396459381731</v>
      </c>
      <c r="F30" s="5">
        <f t="shared" si="0"/>
        <v>4.9795243395529543E-3</v>
      </c>
      <c r="G30" s="3">
        <f t="shared" si="2"/>
        <v>1.1349897168517697</v>
      </c>
      <c r="H30" s="7"/>
      <c r="J30" s="1"/>
    </row>
    <row r="31" spans="1:10" x14ac:dyDescent="0.25">
      <c r="A31" s="1">
        <v>15</v>
      </c>
      <c r="B31" s="4">
        <f t="shared" si="1"/>
        <v>1.3474668978579278</v>
      </c>
      <c r="C31" s="4">
        <f>B31^$B$8</f>
        <v>1.0935922693066489</v>
      </c>
      <c r="D31" s="1">
        <f>$B$9*C31</f>
        <v>0.32807768079199467</v>
      </c>
      <c r="E31" s="5">
        <f>($B$7+$B$10+$B$11+($B$10*$B$11))*B31</f>
        <v>0.32393104224504587</v>
      </c>
      <c r="F31" s="5">
        <f t="shared" si="0"/>
        <v>4.1466385469487999E-3</v>
      </c>
      <c r="G31" s="3">
        <f t="shared" si="2"/>
        <v>1.1365103796209282</v>
      </c>
      <c r="H31" s="7"/>
      <c r="J31" s="1"/>
    </row>
    <row r="32" spans="1:10" x14ac:dyDescent="0.25">
      <c r="A32" s="1">
        <v>16</v>
      </c>
      <c r="B32" s="4">
        <f t="shared" si="1"/>
        <v>1.3516135364048767</v>
      </c>
      <c r="C32" s="4">
        <f>B32^$B$8</f>
        <v>1.0946007963696485</v>
      </c>
      <c r="D32" s="1">
        <f>$B$9*C32</f>
        <v>0.32838023891089452</v>
      </c>
      <c r="E32" s="5">
        <f>($B$7+$B$10+$B$11+($B$10*$B$11))*B32</f>
        <v>0.32492789415173234</v>
      </c>
      <c r="F32" s="5">
        <f t="shared" si="0"/>
        <v>3.4523447591621736E-3</v>
      </c>
      <c r="G32" s="3">
        <f t="shared" si="2"/>
        <v>1.1377733969866375</v>
      </c>
      <c r="H32" s="7"/>
      <c r="J32" s="1"/>
    </row>
    <row r="33" spans="1:10" x14ac:dyDescent="0.25">
      <c r="A33" s="1">
        <v>17</v>
      </c>
      <c r="B33" s="4">
        <f t="shared" si="1"/>
        <v>1.355065881164039</v>
      </c>
      <c r="C33" s="4">
        <f>B33^$B$8</f>
        <v>1.0954388094092531</v>
      </c>
      <c r="D33" s="1">
        <f>$B$9*C33</f>
        <v>0.3286316428227759</v>
      </c>
      <c r="E33" s="5">
        <f>($B$7+$B$10+$B$11+($B$10*$B$11))*B33</f>
        <v>0.32575783783183498</v>
      </c>
      <c r="F33" s="5">
        <f t="shared" si="0"/>
        <v>2.8738049909409202E-3</v>
      </c>
      <c r="G33" s="3">
        <f t="shared" si="2"/>
        <v>1.1388226685429823</v>
      </c>
      <c r="H33" s="7"/>
      <c r="J33" s="1"/>
    </row>
    <row r="34" spans="1:10" x14ac:dyDescent="0.25">
      <c r="A34" s="1">
        <v>18</v>
      </c>
      <c r="B34" s="4">
        <f t="shared" si="1"/>
        <v>1.35793968615498</v>
      </c>
      <c r="C34" s="4">
        <f>B34^$B$8</f>
        <v>1.0961352501416097</v>
      </c>
      <c r="D34" s="1">
        <f>$B$9*C34</f>
        <v>0.32884057504248293</v>
      </c>
      <c r="E34" s="5">
        <f>($B$7+$B$10+$B$11+($B$10*$B$11))*B34</f>
        <v>0.3264487005516572</v>
      </c>
      <c r="F34" s="5">
        <f t="shared" si="0"/>
        <v>2.3918744908257294E-3</v>
      </c>
      <c r="G34" s="3">
        <f t="shared" si="2"/>
        <v>1.139694537309387</v>
      </c>
      <c r="H34" s="7"/>
      <c r="J34" s="1"/>
    </row>
    <row r="35" spans="1:10" x14ac:dyDescent="0.25">
      <c r="A35" s="1">
        <v>19</v>
      </c>
      <c r="B35" s="4">
        <f t="shared" si="1"/>
        <v>1.3603315606458057</v>
      </c>
      <c r="C35" s="4">
        <f>B35^$B$8</f>
        <v>1.0967141130890246</v>
      </c>
      <c r="D35" s="1">
        <f>$B$9*C35</f>
        <v>0.32901423392670737</v>
      </c>
      <c r="E35" s="5">
        <f>($B$7+$B$10+$B$11+($B$10*$B$11))*B35</f>
        <v>0.32702370717925172</v>
      </c>
      <c r="F35" s="5">
        <f t="shared" si="0"/>
        <v>1.9905267474556454E-3</v>
      </c>
      <c r="G35" s="3">
        <f t="shared" si="2"/>
        <v>1.1404191142473308</v>
      </c>
      <c r="H35" s="7"/>
      <c r="J35" s="1"/>
    </row>
    <row r="36" spans="1:10" x14ac:dyDescent="0.25">
      <c r="A36" s="1">
        <v>20</v>
      </c>
      <c r="B36" s="4">
        <f t="shared" si="1"/>
        <v>1.3623220873932613</v>
      </c>
      <c r="C36" s="4">
        <f>B36^$B$8</f>
        <v>1.0971953020294696</v>
      </c>
      <c r="D36" s="1">
        <f>$B$9*C36</f>
        <v>0.32915859060884084</v>
      </c>
      <c r="E36" s="5">
        <f>($B$7+$B$10+$B$11+($B$10*$B$11))*B36</f>
        <v>0.32750222980934002</v>
      </c>
      <c r="F36" s="5">
        <f t="shared" si="0"/>
        <v>1.6563607995008223E-3</v>
      </c>
      <c r="G36" s="3">
        <f t="shared" si="2"/>
        <v>1.1410213632578212</v>
      </c>
      <c r="H36" s="7"/>
      <c r="J36" s="1"/>
    </row>
    <row r="37" spans="1:10" x14ac:dyDescent="0.25">
      <c r="A37" s="1">
        <v>21</v>
      </c>
      <c r="B37" s="4">
        <f t="shared" si="1"/>
        <v>1.3639784481927621</v>
      </c>
      <c r="C37" s="4">
        <f>B37^$B$8</f>
        <v>1.0975953348431975</v>
      </c>
      <c r="D37" s="1">
        <f>$B$9*C37</f>
        <v>0.32927860045295926</v>
      </c>
      <c r="E37" s="5">
        <f>($B$7+$B$10+$B$11+($B$10*$B$11))*B37</f>
        <v>0.32790041894554001</v>
      </c>
      <c r="F37" s="5">
        <f t="shared" si="0"/>
        <v>1.3781815074192516E-3</v>
      </c>
      <c r="G37" s="3">
        <f t="shared" si="2"/>
        <v>1.1415219922314601</v>
      </c>
      <c r="H37" s="7"/>
      <c r="J37" s="1"/>
    </row>
    <row r="38" spans="1:10" x14ac:dyDescent="0.25">
      <c r="A38" s="1">
        <v>22</v>
      </c>
      <c r="B38" s="4">
        <f t="shared" si="1"/>
        <v>1.3653566297001816</v>
      </c>
      <c r="C38" s="4">
        <f>B38^$B$8</f>
        <v>1.0979279246172233</v>
      </c>
      <c r="D38" s="1">
        <f>$B$9*C38</f>
        <v>0.32937837738516701</v>
      </c>
      <c r="E38" s="5">
        <f>($B$7+$B$10+$B$11+($B$10*$B$11))*B38</f>
        <v>0.32823173377992365</v>
      </c>
      <c r="F38" s="5">
        <f t="shared" si="0"/>
        <v>1.1466436052433582E-3</v>
      </c>
      <c r="G38" s="3">
        <f t="shared" si="2"/>
        <v>1.1419381863708626</v>
      </c>
      <c r="H38" s="7"/>
      <c r="J38" s="1"/>
    </row>
    <row r="39" spans="1:10" x14ac:dyDescent="0.25">
      <c r="A39" s="1">
        <v>23</v>
      </c>
      <c r="B39" s="4">
        <f t="shared" si="1"/>
        <v>1.366503273305425</v>
      </c>
      <c r="C39" s="4">
        <f>B39^$B$8</f>
        <v>1.0982044594372822</v>
      </c>
      <c r="D39" s="1">
        <f>$B$9*C39</f>
        <v>0.32946133783118464</v>
      </c>
      <c r="E39" s="5">
        <f>($B$7+$B$10+$B$11+($B$10*$B$11))*B39</f>
        <v>0.32850738690262415</v>
      </c>
      <c r="F39" s="5">
        <f t="shared" si="0"/>
        <v>9.5395092856048747E-4</v>
      </c>
      <c r="G39" s="3">
        <f t="shared" si="2"/>
        <v>1.1422842127717592</v>
      </c>
      <c r="H39" s="7"/>
      <c r="J39" s="1"/>
    </row>
    <row r="40" spans="1:10" x14ac:dyDescent="0.25">
      <c r="A40" s="1">
        <v>24</v>
      </c>
      <c r="B40" s="4">
        <f t="shared" si="1"/>
        <v>1.3674572242339855</v>
      </c>
      <c r="C40" s="4">
        <f>B40^$B$8</f>
        <v>1.098434399016659</v>
      </c>
      <c r="D40" s="1">
        <f>$B$9*C40</f>
        <v>0.32953031970499769</v>
      </c>
      <c r="E40" s="5">
        <f>($B$7+$B$10+$B$11+($B$10*$B$11))*B40</f>
        <v>0.32873671670585014</v>
      </c>
      <c r="F40" s="5">
        <f t="shared" si="0"/>
        <v>7.9360299914754684E-4</v>
      </c>
      <c r="G40" s="3">
        <f t="shared" si="2"/>
        <v>1.1425719195985484</v>
      </c>
      <c r="H40" s="7"/>
      <c r="J40" s="1"/>
    </row>
    <row r="41" spans="1:10" x14ac:dyDescent="0.25">
      <c r="A41" s="1">
        <v>25</v>
      </c>
      <c r="B41" s="4">
        <f t="shared" si="1"/>
        <v>1.3682508272331331</v>
      </c>
      <c r="C41" s="4">
        <f>B41^$B$8</f>
        <v>1.0986256029117978</v>
      </c>
      <c r="D41" s="1">
        <f>$B$9*C41</f>
        <v>0.32958768087353935</v>
      </c>
      <c r="E41" s="5">
        <f>($B$7+$B$10+$B$11+($B$10*$B$11))*B41</f>
        <v>0.32892749886684519</v>
      </c>
      <c r="F41" s="5">
        <f t="shared" si="0"/>
        <v>6.6018200669415439E-4</v>
      </c>
      <c r="G41" s="3">
        <f t="shared" si="2"/>
        <v>1.1428111487369319</v>
      </c>
      <c r="H41" s="7"/>
      <c r="J41" s="1"/>
    </row>
    <row r="42" spans="1:10" x14ac:dyDescent="0.25">
      <c r="A42" s="1">
        <v>26</v>
      </c>
      <c r="B42" s="4">
        <f t="shared" si="1"/>
        <v>1.3689110092398273</v>
      </c>
      <c r="C42" s="4">
        <f>B42^$B$8</f>
        <v>1.0987846023562347</v>
      </c>
      <c r="D42" s="1">
        <f>$B$9*C42</f>
        <v>0.32963538070687037</v>
      </c>
      <c r="E42" s="5">
        <f>($B$7+$B$10+$B$11+($B$10*$B$11))*B42</f>
        <v>0.32908620662125448</v>
      </c>
      <c r="F42" s="5">
        <f t="shared" si="0"/>
        <v>5.4917408561588887E-4</v>
      </c>
      <c r="G42" s="3">
        <f t="shared" si="2"/>
        <v>1.1430100772694345</v>
      </c>
      <c r="H42" s="7"/>
      <c r="J42" s="1"/>
    </row>
    <row r="43" spans="1:10" x14ac:dyDescent="0.25">
      <c r="A43" s="1">
        <v>27</v>
      </c>
      <c r="B43" s="4">
        <f t="shared" si="1"/>
        <v>1.3694601833254434</v>
      </c>
      <c r="C43" s="4">
        <f>B43^$B$8</f>
        <v>1.0989168255577642</v>
      </c>
      <c r="D43" s="1">
        <f>$B$9*C43</f>
        <v>0.32967504766732925</v>
      </c>
      <c r="E43" s="5">
        <f>($B$7+$B$10+$B$11+($B$10*$B$11))*B43</f>
        <v>0.32921822807143658</v>
      </c>
      <c r="F43" s="5">
        <f t="shared" si="0"/>
        <v>4.5681959589266574E-4</v>
      </c>
      <c r="G43" s="3">
        <f t="shared" si="2"/>
        <v>1.1431755002914266</v>
      </c>
      <c r="H43" s="7"/>
      <c r="J43" s="1"/>
    </row>
    <row r="44" spans="1:10" x14ac:dyDescent="0.25">
      <c r="A44" s="1">
        <v>28</v>
      </c>
      <c r="B44" s="4">
        <f t="shared" si="1"/>
        <v>1.3699170029213361</v>
      </c>
      <c r="C44" s="4">
        <f>B44^$B$8</f>
        <v>1.0990267845358781</v>
      </c>
      <c r="D44" s="1">
        <f>$B$9*C44</f>
        <v>0.32970803536076343</v>
      </c>
      <c r="E44" s="5">
        <f>($B$7+$B$10+$B$11+($B$10*$B$11))*B44</f>
        <v>0.32932804750228922</v>
      </c>
      <c r="F44" s="5">
        <f t="shared" si="0"/>
        <v>3.7998785847420669E-4</v>
      </c>
      <c r="G44" s="3">
        <f t="shared" si="2"/>
        <v>1.1433130653102979</v>
      </c>
      <c r="H44" s="7"/>
      <c r="J44" s="1"/>
    </row>
    <row r="45" spans="1:10" x14ac:dyDescent="0.25">
      <c r="A45" s="1">
        <v>29</v>
      </c>
      <c r="B45" s="4">
        <f t="shared" si="1"/>
        <v>1.3702969907798104</v>
      </c>
      <c r="C45" s="4">
        <f>B45^$B$8</f>
        <v>1.0991182301408784</v>
      </c>
      <c r="D45" s="1">
        <f>$B$9*C45</f>
        <v>0.32973546904226353</v>
      </c>
      <c r="E45" s="5">
        <f>($B$7+$B$10+$B$11+($B$10*$B$11))*B45</f>
        <v>0.32941939658346642</v>
      </c>
      <c r="F45" s="5">
        <f t="shared" si="0"/>
        <v>3.1607245879711199E-4</v>
      </c>
      <c r="G45" s="3">
        <f t="shared" si="2"/>
        <v>1.1434274666311275</v>
      </c>
      <c r="H45" s="7"/>
      <c r="J45" s="1"/>
    </row>
    <row r="46" spans="1:10" x14ac:dyDescent="0.25">
      <c r="A46" s="1">
        <v>30</v>
      </c>
      <c r="B46" s="4">
        <f t="shared" si="1"/>
        <v>1.3706130632386075</v>
      </c>
      <c r="C46" s="4">
        <f>B46^$B$8</f>
        <v>1.0991942807258619</v>
      </c>
      <c r="D46" s="1">
        <f>$B$9*C46</f>
        <v>0.32975828421775855</v>
      </c>
      <c r="E46" s="5">
        <f>($B$7+$B$10+$B$11+($B$10*$B$11))*B46</f>
        <v>0.32949538040256127</v>
      </c>
      <c r="F46" s="5">
        <f t="shared" si="0"/>
        <v>2.6290381519727957E-4</v>
      </c>
      <c r="G46" s="3">
        <f t="shared" si="2"/>
        <v>1.14352260663857</v>
      </c>
      <c r="H46" s="7"/>
      <c r="J46" s="1"/>
    </row>
    <row r="47" spans="1:10" x14ac:dyDescent="0.25">
      <c r="B47" s="2"/>
      <c r="C47" s="2"/>
    </row>
  </sheetData>
  <mergeCells count="1">
    <mergeCell ref="H13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Graphiques</vt:lpstr>
      </vt:variant>
      <vt:variant>
        <vt:i4>1</vt:i4>
      </vt:variant>
    </vt:vector>
  </HeadingPairs>
  <TitlesOfParts>
    <vt:vector size="4" baseType="lpstr">
      <vt:lpstr>Données</vt:lpstr>
      <vt:lpstr>Feuil2</vt:lpstr>
      <vt:lpstr>Feuil3</vt:lpstr>
      <vt:lpstr>Graph1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2012-11-06T15:02:50Z</dcterms:created>
  <dcterms:modified xsi:type="dcterms:W3CDTF">2012-11-07T18:54:16Z</dcterms:modified>
</cp:coreProperties>
</file>